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fa8d452f6688d75a/Dokumente/_Marco/Finanzkompass360/"/>
    </mc:Choice>
  </mc:AlternateContent>
  <xr:revisionPtr revIDLastSave="0" documentId="14_{ED7EE05F-0EE4-4354-862D-3E5F41849168}" xr6:coauthVersionLast="47" xr6:coauthVersionMax="47" xr10:uidLastSave="{00000000-0000-0000-0000-000000000000}"/>
  <bookViews>
    <workbookView xWindow="-98" yWindow="-98" windowWidth="22695" windowHeight="14836" xr2:uid="{00000000-000D-0000-FFFF-FFFF00000000}"/>
  </bookViews>
  <sheets>
    <sheet name="Notgroschen-Rechn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C12" i="1" s="1"/>
  <c r="C15" i="1" s="1"/>
  <c r="C21" i="1" s="1"/>
  <c r="B16" i="1" l="1"/>
  <c r="B18" i="1" s="1"/>
  <c r="B17" i="1"/>
</calcChain>
</file>

<file path=xl/sharedStrings.xml><?xml version="1.0" encoding="utf-8"?>
<sst xmlns="http://schemas.openxmlformats.org/spreadsheetml/2006/main" count="18" uniqueCount="18">
  <si>
    <t>Finanzkompass360 – Notgroschen-Rechner</t>
  </si>
  <si>
    <t>Monatliche Fixkosten</t>
  </si>
  <si>
    <t>Miete, Versicherungen, Strom, 
Internet, Kredite etc.</t>
  </si>
  <si>
    <t>Lebenssituation</t>
  </si>
  <si>
    <t>Beschäftigungsart</t>
  </si>
  <si>
    <t>Wähle deine aktuelle Lebenssituation</t>
  </si>
  <si>
    <t>Wähle deine aktuelle Beschäftigungsart</t>
  </si>
  <si>
    <t>Aktuelles Erspartes</t>
  </si>
  <si>
    <t>Ohne Aktien / ETFs, Krypto, gebundene Sparverträge, Altersvorsorge etc.</t>
  </si>
  <si>
    <t>Monatliche Sparrate</t>
  </si>
  <si>
    <t>Wie viel Geld sparst du jeden Monat?</t>
  </si>
  <si>
    <t>Anzahl Sicherheitsmonate</t>
  </si>
  <si>
    <t>Errechnet aus Lebenssituation &amp; Beschäftigungsart</t>
  </si>
  <si>
    <t>So hoch sollte dein Notgroschen in deiner aktuellen Situation sein</t>
  </si>
  <si>
    <t>Dieser Betrag fehlt dir noch zum Erreichen des Notgroschens</t>
  </si>
  <si>
    <t>Monate bis zum Erreichen des Notgroschens</t>
  </si>
  <si>
    <t>Angestellt</t>
  </si>
  <si>
    <t>Single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</si>
</sst>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2060"/>
        <bgColor rgb="FF0B1F3A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44" fontId="0" fillId="0" borderId="2" xfId="1" applyFont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0" fillId="0" borderId="2" xfId="1" applyNumberFormat="1" applyFont="1" applyBorder="1" applyAlignment="1">
      <alignment horizontal="center"/>
    </xf>
    <xf numFmtId="44" fontId="0" fillId="0" borderId="7" xfId="0" applyNumberFormat="1" applyBorder="1" applyAlignment="1">
      <alignment vertical="center"/>
    </xf>
    <xf numFmtId="0" fontId="0" fillId="0" borderId="9" xfId="0" applyBorder="1" applyAlignment="1">
      <alignment vertical="center"/>
    </xf>
    <xf numFmtId="49" fontId="0" fillId="0" borderId="8" xfId="0" applyNumberFormat="1" applyBorder="1" applyAlignment="1">
      <alignment horizontal="center" vertical="center"/>
    </xf>
    <xf numFmtId="9" fontId="0" fillId="0" borderId="0" xfId="0" applyNumberFormat="1"/>
    <xf numFmtId="0" fontId="6" fillId="3" borderId="0" xfId="0" applyFont="1" applyFill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0" fontId="0" fillId="0" borderId="4" xfId="2" applyNumberFormat="1" applyFont="1" applyBorder="1" applyAlignment="1">
      <alignment horizontal="center"/>
    </xf>
    <xf numFmtId="10" fontId="0" fillId="0" borderId="5" xfId="2" applyNumberFormat="1" applyFont="1" applyBorder="1" applyAlignment="1">
      <alignment horizontal="center"/>
    </xf>
    <xf numFmtId="10" fontId="0" fillId="0" borderId="6" xfId="2" applyNumberFormat="1" applyFont="1" applyBorder="1" applyAlignment="1">
      <alignment horizontal="center"/>
    </xf>
    <xf numFmtId="9" fontId="3" fillId="0" borderId="7" xfId="2" applyFont="1" applyBorder="1" applyAlignment="1">
      <alignment horizontal="center"/>
    </xf>
    <xf numFmtId="9" fontId="3" fillId="0" borderId="8" xfId="2" applyFont="1" applyBorder="1" applyAlignment="1">
      <alignment horizontal="center"/>
    </xf>
    <xf numFmtId="9" fontId="3" fillId="0" borderId="9" xfId="2" applyFont="1" applyBorder="1" applyAlignment="1">
      <alignment horizontal="center"/>
    </xf>
    <xf numFmtId="9" fontId="5" fillId="0" borderId="10" xfId="2" applyFont="1" applyBorder="1" applyAlignment="1">
      <alignment horizontal="center"/>
    </xf>
    <xf numFmtId="9" fontId="5" fillId="0" borderId="0" xfId="2" applyFont="1" applyBorder="1" applyAlignment="1">
      <alignment horizontal="center"/>
    </xf>
    <xf numFmtId="9" fontId="5" fillId="0" borderId="11" xfId="2" applyFont="1" applyBorder="1" applyAlignment="1">
      <alignment horizontal="center"/>
    </xf>
    <xf numFmtId="44" fontId="3" fillId="0" borderId="8" xfId="0" applyNumberFormat="1" applyFont="1" applyBorder="1" applyAlignment="1">
      <alignment horizontal="center" vertical="center"/>
    </xf>
    <xf numFmtId="44" fontId="0" fillId="0" borderId="8" xfId="0" applyNumberFormat="1" applyBorder="1" applyAlignment="1">
      <alignment horizontal="center" vertical="center"/>
    </xf>
  </cellXfs>
  <cellStyles count="3">
    <cellStyle name="Prozent" xfId="2" builtinId="5"/>
    <cellStyle name="Standard" xfId="0" builtinId="0"/>
    <cellStyle name="Währung" xfId="1" builtinId="4"/>
  </cellStyles>
  <dxfs count="8">
    <dxf>
      <font>
        <color theme="0"/>
      </font>
    </dxf>
    <dxf>
      <font>
        <color theme="0"/>
      </font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236908</xdr:colOff>
      <xdr:row>9</xdr:row>
      <xdr:rowOff>191364</xdr:rowOff>
    </xdr:from>
    <xdr:to>
      <xdr:col>4</xdr:col>
      <xdr:colOff>2401662</xdr:colOff>
      <xdr:row>21</xdr:row>
      <xdr:rowOff>14967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2FCBCCE7-3EB7-D22A-7D7C-B0677435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372" y="2416132"/>
          <a:ext cx="2164754" cy="2157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156483</xdr:colOff>
      <xdr:row>9</xdr:row>
      <xdr:rowOff>183697</xdr:rowOff>
    </xdr:from>
    <xdr:to>
      <xdr:col>0</xdr:col>
      <xdr:colOff>2321237</xdr:colOff>
      <xdr:row>21</xdr:row>
      <xdr:rowOff>7300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6AAD36DD-5997-4A15-8889-50E74A451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83" y="2408465"/>
          <a:ext cx="2164754" cy="2157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topLeftCell="A2" zoomScale="130" zoomScaleNormal="130" workbookViewId="0">
      <selection activeCell="E4" sqref="E4"/>
    </sheetView>
  </sheetViews>
  <sheetFormatPr baseColWidth="10" defaultColWidth="9.1328125" defaultRowHeight="14.25" x14ac:dyDescent="0.45"/>
  <cols>
    <col min="1" max="1" width="36.73046875" customWidth="1"/>
    <col min="2" max="2" width="12.73046875" customWidth="1"/>
    <col min="3" max="3" width="36.73046875" customWidth="1"/>
    <col min="4" max="4" width="12.73046875" customWidth="1"/>
    <col min="5" max="5" width="36.73046875" customWidth="1"/>
  </cols>
  <sheetData>
    <row r="1" spans="1:5" ht="23.25" x14ac:dyDescent="0.7">
      <c r="A1" s="10" t="s">
        <v>0</v>
      </c>
      <c r="B1" s="10"/>
      <c r="C1" s="10"/>
      <c r="D1" s="10"/>
      <c r="E1" s="10"/>
    </row>
    <row r="2" spans="1:5" ht="14.65" thickBot="1" x14ac:dyDescent="0.5"/>
    <row r="3" spans="1:5" x14ac:dyDescent="0.45">
      <c r="A3" s="3" t="s">
        <v>1</v>
      </c>
      <c r="C3" s="3" t="s">
        <v>3</v>
      </c>
      <c r="E3" s="3" t="s">
        <v>4</v>
      </c>
    </row>
    <row r="4" spans="1:5" x14ac:dyDescent="0.45">
      <c r="A4" s="1"/>
      <c r="C4" s="1" t="s">
        <v>17</v>
      </c>
      <c r="E4" s="1" t="s">
        <v>16</v>
      </c>
    </row>
    <row r="5" spans="1:5" ht="28.9" thickBot="1" x14ac:dyDescent="0.5">
      <c r="A5" s="2" t="s">
        <v>2</v>
      </c>
      <c r="C5" s="4" t="s">
        <v>5</v>
      </c>
      <c r="E5" s="4" t="s">
        <v>6</v>
      </c>
    </row>
    <row r="6" spans="1:5" ht="14.65" thickBot="1" x14ac:dyDescent="0.5"/>
    <row r="7" spans="1:5" x14ac:dyDescent="0.45">
      <c r="A7" s="3" t="s">
        <v>7</v>
      </c>
      <c r="C7" s="3" t="s">
        <v>9</v>
      </c>
      <c r="E7" s="3" t="s">
        <v>11</v>
      </c>
    </row>
    <row r="8" spans="1:5" x14ac:dyDescent="0.45">
      <c r="A8" s="1"/>
      <c r="C8" s="1"/>
      <c r="E8" s="5">
        <f>IF(E4="Angestellt",3,IF(E4="Befristet Angestellt",4,IF(E4="Selbstständig / Freelancer",6,0)))+IF(C4="Single",0,IF(C4="Paar ohne Kinder",1,IF(C4="Familie mit Kind(ern)",2,0)))</f>
        <v>3</v>
      </c>
    </row>
    <row r="9" spans="1:5" ht="28.9" thickBot="1" x14ac:dyDescent="0.5">
      <c r="A9" s="2" t="s">
        <v>8</v>
      </c>
      <c r="C9" s="4" t="s">
        <v>10</v>
      </c>
      <c r="E9" s="4" t="s">
        <v>12</v>
      </c>
    </row>
    <row r="10" spans="1:5" ht="14.65" thickBot="1" x14ac:dyDescent="0.5"/>
    <row r="11" spans="1:5" x14ac:dyDescent="0.45">
      <c r="B11" s="11" t="s">
        <v>13</v>
      </c>
      <c r="C11" s="12"/>
      <c r="D11" s="13"/>
    </row>
    <row r="12" spans="1:5" ht="14.65" thickBot="1" x14ac:dyDescent="0.5">
      <c r="B12" s="6"/>
      <c r="C12" s="23">
        <f>A4*E8</f>
        <v>0</v>
      </c>
      <c r="D12" s="7"/>
    </row>
    <row r="13" spans="1:5" ht="14.65" thickBot="1" x14ac:dyDescent="0.5"/>
    <row r="14" spans="1:5" x14ac:dyDescent="0.45">
      <c r="B14" s="11" t="s">
        <v>14</v>
      </c>
      <c r="C14" s="12"/>
      <c r="D14" s="13"/>
    </row>
    <row r="15" spans="1:5" ht="14.65" thickBot="1" x14ac:dyDescent="0.5">
      <c r="B15" s="6"/>
      <c r="C15" s="24">
        <f>C12-A8</f>
        <v>0</v>
      </c>
      <c r="D15" s="7"/>
    </row>
    <row r="16" spans="1:5" x14ac:dyDescent="0.45">
      <c r="B16" s="14" t="str">
        <f>IF(OR(C12="",C12=0),"",MAX(0,MIN(1,(C12-C15)/C12)))</f>
        <v/>
      </c>
      <c r="C16" s="15"/>
      <c r="D16" s="16"/>
    </row>
    <row r="17" spans="2:4" x14ac:dyDescent="0.45">
      <c r="B17" s="20" t="str">
        <f>IF(OR(C12="",C12=0),"",TEXT((C12-C15)/C12,"0%") &amp; " deines Notgroschens erreicht")</f>
        <v/>
      </c>
      <c r="C17" s="21"/>
      <c r="D17" s="22"/>
    </row>
    <row r="18" spans="2:4" ht="14.65" thickBot="1" x14ac:dyDescent="0.5">
      <c r="B18" s="17" t="str">
        <f>IF(OR(C12="",C12=0),"",IF(B16&lt;0.5,"Baue dringend weiter Rücklagen auf.",IF(B16&lt;1,"Guter Fortschritt – bleib dran!","Top! Dein Notgroschen ist vollständig.")))</f>
        <v/>
      </c>
      <c r="C18" s="18"/>
      <c r="D18" s="19"/>
    </row>
    <row r="19" spans="2:4" ht="14.65" thickBot="1" x14ac:dyDescent="0.5"/>
    <row r="20" spans="2:4" x14ac:dyDescent="0.45">
      <c r="B20" s="11" t="s">
        <v>15</v>
      </c>
      <c r="C20" s="12"/>
      <c r="D20" s="13"/>
    </row>
    <row r="21" spans="2:4" ht="14.65" thickBot="1" x14ac:dyDescent="0.5">
      <c r="B21" s="6"/>
      <c r="C21" s="8" t="str">
        <f>IF(C8&gt;0,ROUNDUP(C15/C8,0),"–")</f>
        <v>–</v>
      </c>
      <c r="D21" s="7"/>
    </row>
    <row r="25" spans="2:4" x14ac:dyDescent="0.45">
      <c r="C25" s="9"/>
    </row>
  </sheetData>
  <mergeCells count="7">
    <mergeCell ref="A1:E1"/>
    <mergeCell ref="B11:D11"/>
    <mergeCell ref="B14:D14"/>
    <mergeCell ref="B20:D20"/>
    <mergeCell ref="B16:D16"/>
    <mergeCell ref="B18:D18"/>
    <mergeCell ref="B17:D17"/>
  </mergeCells>
  <conditionalFormatting sqref="B16:B18">
    <cfRule type="dataBar" priority="10">
      <dataBar showValue="0">
        <cfvo type="num" val="0"/>
        <cfvo type="num" val="1"/>
        <color rgb="FF002060"/>
      </dataBar>
      <extLst>
        <ext xmlns:x14="http://schemas.microsoft.com/office/spreadsheetml/2009/9/main" uri="{B025F937-C7B1-47D3-B67F-A62EFF666E3E}">
          <x14:id>{C9DD5B96-B2E9-4E31-A8DF-40B14833E2A6}</x14:id>
        </ext>
      </extLst>
    </cfRule>
  </conditionalFormatting>
  <conditionalFormatting sqref="B18">
    <cfRule type="cellIs" dxfId="7" priority="6" operator="equal">
      <formula>"Top! Dein Notgroschen ist vollständig."</formula>
    </cfRule>
    <cfRule type="cellIs" dxfId="6" priority="7" operator="equal">
      <formula>"Guter Fortschritt – bleib dran!"</formula>
    </cfRule>
    <cfRule type="cellIs" dxfId="5" priority="8" operator="equal">
      <formula>"Baue dringend weiter Rücklagen auf."</formula>
    </cfRule>
  </conditionalFormatting>
  <conditionalFormatting sqref="B17:D17">
    <cfRule type="cellIs" dxfId="4" priority="3" operator="equal">
      <formula>"""Top! Dein Notgroschen ist fast vollständig."""</formula>
    </cfRule>
    <cfRule type="cellIs" dxfId="3" priority="4" operator="equal">
      <formula>"""Guter Fortschritt – bleib dran!"""</formula>
    </cfRule>
    <cfRule type="cellIs" dxfId="2" priority="5" operator="equal">
      <formula>"Baue dringend weiter Rücklagen auf."</formula>
    </cfRule>
  </conditionalFormatting>
  <conditionalFormatting sqref="C21">
    <cfRule type="cellIs" dxfId="1" priority="2" operator="lessThan">
      <formula>0</formula>
    </cfRule>
  </conditionalFormatting>
  <conditionalFormatting sqref="C15">
    <cfRule type="cellIs" dxfId="0" priority="1" operator="lessThan">
      <formula>0</formula>
    </cfRule>
  </conditionalFormatting>
  <dataValidations count="2">
    <dataValidation type="list" allowBlank="1" showInputMessage="1" showErrorMessage="1" sqref="C4" xr:uid="{7753A6DD-7FA1-4D6A-A5F0-020DA0A8C9EC}">
      <formula1>"Single, Paar ohne Kinder, Familie mit Kind(ern)"</formula1>
    </dataValidation>
    <dataValidation type="list" allowBlank="1" showInputMessage="1" showErrorMessage="1" sqref="E4" xr:uid="{14B177FE-F9B7-40AD-8822-79C5FD714515}">
      <formula1>"Angestellt, Befristet angestellt, Selbstständig / Freelancer"</formula1>
    </dataValidation>
  </dataValidations>
  <pageMargins left="0.75" right="0.75" top="1" bottom="1" header="0.5" footer="0.5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9DD5B96-B2E9-4E31-A8DF-40B14833E2A6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B16:B18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Notgroschen-Rechner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Marco Gerlach</cp:lastModifiedBy>
  <dcterms:created xsi:type="dcterms:W3CDTF">2025-12-14T09:42:13Z</dcterms:created>
  <dcterms:modified xsi:type="dcterms:W3CDTF">2026-01-08T18:17:31Z</dcterms:modified>
</cp:coreProperties>
</file>